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795" windowHeight="96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<sst xmlns="http://schemas.openxmlformats.org/spreadsheetml/2006/main" count="59" uniqueCount="40">
  <si>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S74</t>
  </si>
  <si>
    <t>S91G</t>
  </si>
  <si>
    <t>S91D</t>
  </si>
  <si>
    <t>S31</t>
  </si>
  <si>
    <t>S1</t>
  </si>
  <si>
    <t>Total</t>
  </si>
  <si>
    <t>S1R</t>
  </si>
  <si>
    <t>Pointe</t>
  </si>
  <si>
    <t>Dispo</t>
  </si>
  <si>
    <t>Reste</t>
  </si>
  <si>
    <t>Fonderies</t>
  </si>
  <si>
    <t>S71</t>
  </si>
  <si>
    <t>€</t>
  </si>
  <si>
    <t>M30415</t>
  </si>
  <si>
    <t>PU</t>
  </si>
  <si>
    <t>STot</t>
  </si>
  <si>
    <t>Gabarit</t>
  </si>
  <si>
    <t>Gravure pièces</t>
  </si>
  <si>
    <t>Prix</t>
  </si>
  <si>
    <t>Arm</t>
  </si>
  <si>
    <t>S73</t>
  </si>
  <si>
    <t>M30411</t>
  </si>
  <si>
    <t>M30412</t>
  </si>
  <si>
    <t>M30421</t>
  </si>
  <si>
    <t>a4</t>
  </si>
  <si>
    <t>a5</t>
  </si>
  <si>
    <t>a6</t>
  </si>
  <si>
    <t>a1</t>
  </si>
  <si>
    <t>a2</t>
  </si>
  <si>
    <t>a3</t>
  </si>
  <si>
    <t>Gravure couples</t>
  </si>
  <si>
    <t>Calculateur de ligne aérienne, exemple : Set de démarrage Salut les Poteaux</t>
  </si>
  <si>
    <t>Bobine EZ-Line vert</t>
  </si>
  <si>
    <t>pièces</t>
  </si>
  <si>
    <t>Dégressif si &gt; 200.00 €</t>
  </si>
  <si>
    <t>€ pour</t>
  </si>
  <si>
    <t>€, soit</t>
  </si>
  <si>
    <t>Haut.</t>
  </si>
  <si>
    <t>S21R</t>
  </si>
  <si>
    <t>M30424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</si>
</sst>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4" borderId="0" xfId="0" applyFill="1" applyAlignment="1">
      <alignment/>
    </xf>
    <xf numFmtId="2" fontId="0" fillId="5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4" fontId="0" fillId="2" borderId="0" xfId="0" applyNumberFormat="1" applyFill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5" xfId="0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8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7" borderId="8" xfId="0" applyFill="1" applyBorder="1" applyAlignment="1">
      <alignment/>
    </xf>
    <xf numFmtId="2" fontId="0" fillId="3" borderId="8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1" fillId="0" borderId="0" xfId="15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apogee-vapeur.ch/" TargetMode="External" /><Relationship Id="rId3" Type="http://schemas.openxmlformats.org/officeDocument/2006/relationships/hyperlink" Target="http://www.apogee-vapeur.ch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4.140625" style="0" customWidth="1"/>
    <col min="2" max="2" width="6.140625" style="0" customWidth="1"/>
    <col min="3" max="3" width="2.57421875" style="0" customWidth="1"/>
    <col min="4" max="4" width="4.7109375" style="0" customWidth="1"/>
    <col min="5" max="5" width="5.57421875" style="0" customWidth="1"/>
    <col min="6" max="6" width="6.140625" style="0" customWidth="1"/>
    <col min="7" max="18" width="6.421875" style="0" customWidth="1"/>
    <col min="19" max="19" width="7.28125" style="0" customWidth="1"/>
  </cols>
  <sheetData>
    <row r="1" ht="12.75" customHeight="1"/>
    <row r="2" spans="4:5" ht="12.75" customHeight="1">
      <c r="D2" s="16" t="s">
        <v>31</v>
      </c>
      <c r="E2" s="16"/>
    </row>
    <row r="3" ht="12.75" customHeight="1"/>
    <row r="4" spans="1:19" s="10" customFormat="1" ht="12.75" customHeight="1">
      <c r="A4" s="50"/>
      <c r="B4" s="50"/>
      <c r="D4" s="39" t="s">
        <v>19</v>
      </c>
      <c r="E4" s="39" t="s">
        <v>37</v>
      </c>
      <c r="F4" s="39" t="s">
        <v>7</v>
      </c>
      <c r="G4" s="51" t="s">
        <v>21</v>
      </c>
      <c r="H4" s="52"/>
      <c r="I4" s="53"/>
      <c r="J4" s="51" t="s">
        <v>22</v>
      </c>
      <c r="K4" s="52"/>
      <c r="L4" s="53"/>
      <c r="M4" s="51" t="s">
        <v>23</v>
      </c>
      <c r="N4" s="52"/>
      <c r="O4" s="53"/>
      <c r="P4" s="51" t="s">
        <v>39</v>
      </c>
      <c r="Q4" s="52"/>
      <c r="R4" s="53"/>
      <c r="S4" s="39" t="s">
        <v>13</v>
      </c>
    </row>
    <row r="5" spans="1:19" s="10" customFormat="1" ht="12.75">
      <c r="A5" s="11"/>
      <c r="B5" s="11"/>
      <c r="C5" s="11"/>
      <c r="D5" s="40"/>
      <c r="E5" s="40"/>
      <c r="F5" s="40"/>
      <c r="G5" s="19" t="s">
        <v>24</v>
      </c>
      <c r="H5" s="18" t="s">
        <v>25</v>
      </c>
      <c r="I5" s="20" t="s">
        <v>26</v>
      </c>
      <c r="J5" s="19" t="s">
        <v>24</v>
      </c>
      <c r="K5" s="18" t="s">
        <v>25</v>
      </c>
      <c r="L5" s="20" t="s">
        <v>26</v>
      </c>
      <c r="M5" s="19" t="s">
        <v>27</v>
      </c>
      <c r="N5" s="18" t="s">
        <v>28</v>
      </c>
      <c r="O5" s="20" t="s">
        <v>29</v>
      </c>
      <c r="P5" s="19" t="s">
        <v>27</v>
      </c>
      <c r="Q5" s="18" t="s">
        <v>28</v>
      </c>
      <c r="R5" s="20" t="s">
        <v>29</v>
      </c>
      <c r="S5" s="40"/>
    </row>
    <row r="6" spans="1:19" s="54" customFormat="1" ht="12.75">
      <c r="A6" s="54">
        <v>1</v>
      </c>
      <c r="B6" s="54" t="s">
        <v>0</v>
      </c>
      <c r="C6" s="54">
        <v>1</v>
      </c>
      <c r="D6" s="55">
        <v>5</v>
      </c>
      <c r="E6" s="56">
        <v>6.25</v>
      </c>
      <c r="F6" s="55">
        <v>4</v>
      </c>
      <c r="G6" s="57"/>
      <c r="H6" s="58"/>
      <c r="I6" s="59">
        <v>5</v>
      </c>
      <c r="J6" s="57"/>
      <c r="K6" s="58"/>
      <c r="L6" s="59"/>
      <c r="M6" s="57"/>
      <c r="N6" s="58"/>
      <c r="O6" s="59"/>
      <c r="P6" s="57"/>
      <c r="Q6" s="58"/>
      <c r="R6" s="59"/>
      <c r="S6" s="55">
        <v>2</v>
      </c>
    </row>
    <row r="7" spans="1:19" s="54" customFormat="1" ht="12.75">
      <c r="A7" s="54">
        <v>2</v>
      </c>
      <c r="B7" s="54" t="s">
        <v>1</v>
      </c>
      <c r="C7" s="54">
        <v>1</v>
      </c>
      <c r="D7" s="55">
        <v>5</v>
      </c>
      <c r="E7" s="56">
        <v>8</v>
      </c>
      <c r="F7" s="55">
        <v>2</v>
      </c>
      <c r="G7" s="57">
        <v>5</v>
      </c>
      <c r="H7" s="58"/>
      <c r="I7" s="59"/>
      <c r="J7" s="57"/>
      <c r="K7" s="58"/>
      <c r="L7" s="59"/>
      <c r="M7" s="57"/>
      <c r="N7" s="58"/>
      <c r="O7" s="59"/>
      <c r="P7" s="57"/>
      <c r="Q7" s="58"/>
      <c r="R7" s="59"/>
      <c r="S7" s="55"/>
    </row>
    <row r="8" spans="1:19" s="54" customFormat="1" ht="12.75">
      <c r="A8" s="54">
        <v>3</v>
      </c>
      <c r="B8" s="54" t="s">
        <v>4</v>
      </c>
      <c r="C8" s="54">
        <v>1</v>
      </c>
      <c r="D8" s="55">
        <v>5</v>
      </c>
      <c r="E8" s="56">
        <v>8</v>
      </c>
      <c r="F8" s="55">
        <v>1</v>
      </c>
      <c r="G8" s="57"/>
      <c r="H8" s="58"/>
      <c r="I8" s="59"/>
      <c r="J8" s="57"/>
      <c r="K8" s="58"/>
      <c r="L8" s="59"/>
      <c r="M8" s="57">
        <v>3</v>
      </c>
      <c r="N8" s="58">
        <v>2</v>
      </c>
      <c r="O8" s="59"/>
      <c r="P8" s="57"/>
      <c r="Q8" s="58"/>
      <c r="R8" s="59"/>
      <c r="S8" s="55">
        <v>1</v>
      </c>
    </row>
    <row r="9" spans="1:19" s="54" customFormat="1" ht="12.75">
      <c r="A9" s="54">
        <v>4</v>
      </c>
      <c r="B9" s="54" t="s">
        <v>2</v>
      </c>
      <c r="C9" s="54">
        <v>1</v>
      </c>
      <c r="D9" s="55">
        <v>5</v>
      </c>
      <c r="E9" s="56">
        <v>10</v>
      </c>
      <c r="F9" s="55">
        <v>2</v>
      </c>
      <c r="G9" s="57"/>
      <c r="H9" s="58">
        <v>5</v>
      </c>
      <c r="I9" s="59"/>
      <c r="J9" s="57"/>
      <c r="K9" s="58"/>
      <c r="L9" s="59"/>
      <c r="M9" s="57"/>
      <c r="N9" s="58"/>
      <c r="O9" s="59"/>
      <c r="P9" s="57"/>
      <c r="Q9" s="58"/>
      <c r="R9" s="59"/>
      <c r="S9" s="55"/>
    </row>
    <row r="10" spans="1:19" s="54" customFormat="1" ht="12.75">
      <c r="A10" s="54">
        <v>5</v>
      </c>
      <c r="B10" s="54" t="s">
        <v>38</v>
      </c>
      <c r="C10" s="54">
        <v>1</v>
      </c>
      <c r="D10" s="55">
        <v>3</v>
      </c>
      <c r="E10" s="56">
        <v>8</v>
      </c>
      <c r="F10" s="55">
        <v>2</v>
      </c>
      <c r="G10" s="57"/>
      <c r="H10" s="58"/>
      <c r="I10" s="59"/>
      <c r="J10" s="57"/>
      <c r="K10" s="58">
        <v>3</v>
      </c>
      <c r="L10" s="59">
        <v>3</v>
      </c>
      <c r="M10" s="57"/>
      <c r="N10" s="58"/>
      <c r="O10" s="59"/>
      <c r="P10" s="57"/>
      <c r="Q10" s="58"/>
      <c r="R10" s="59"/>
      <c r="S10" s="55">
        <v>2</v>
      </c>
    </row>
    <row r="11" spans="1:19" s="54" customFormat="1" ht="12.75">
      <c r="A11" s="54">
        <v>6</v>
      </c>
      <c r="B11" s="54" t="s">
        <v>4</v>
      </c>
      <c r="C11" s="54">
        <v>1</v>
      </c>
      <c r="D11" s="55">
        <v>3</v>
      </c>
      <c r="E11" s="56">
        <v>8</v>
      </c>
      <c r="F11" s="55">
        <v>1</v>
      </c>
      <c r="G11" s="57"/>
      <c r="H11" s="58"/>
      <c r="I11" s="59"/>
      <c r="J11" s="57"/>
      <c r="K11" s="58"/>
      <c r="L11" s="59"/>
      <c r="M11" s="57">
        <v>3</v>
      </c>
      <c r="N11" s="58"/>
      <c r="O11" s="59"/>
      <c r="P11" s="57"/>
      <c r="Q11" s="58"/>
      <c r="R11" s="59"/>
      <c r="S11" s="55"/>
    </row>
    <row r="12" spans="1:19" s="54" customFormat="1" ht="12.75">
      <c r="A12" s="54">
        <v>7</v>
      </c>
      <c r="B12" s="54" t="s">
        <v>3</v>
      </c>
      <c r="C12" s="54">
        <v>1</v>
      </c>
      <c r="D12" s="55">
        <v>3</v>
      </c>
      <c r="E12" s="56">
        <v>6.25</v>
      </c>
      <c r="F12" s="55">
        <v>2</v>
      </c>
      <c r="G12" s="57"/>
      <c r="H12" s="58"/>
      <c r="I12" s="59"/>
      <c r="J12" s="57"/>
      <c r="K12" s="58"/>
      <c r="L12" s="59"/>
      <c r="M12" s="57"/>
      <c r="N12" s="58"/>
      <c r="O12" s="59"/>
      <c r="P12" s="57">
        <v>1</v>
      </c>
      <c r="Q12" s="58">
        <v>1</v>
      </c>
      <c r="R12" s="59">
        <v>1</v>
      </c>
      <c r="S12" s="55">
        <v>1</v>
      </c>
    </row>
    <row r="13" spans="1:19" s="54" customFormat="1" ht="12.75">
      <c r="A13" s="60">
        <v>8</v>
      </c>
      <c r="B13" s="60" t="s">
        <v>20</v>
      </c>
      <c r="C13" s="60">
        <v>1</v>
      </c>
      <c r="D13" s="61">
        <v>3</v>
      </c>
      <c r="E13" s="62">
        <v>6.25</v>
      </c>
      <c r="F13" s="61">
        <v>4</v>
      </c>
      <c r="G13" s="63"/>
      <c r="H13" s="60"/>
      <c r="I13" s="64"/>
      <c r="J13" s="63"/>
      <c r="K13" s="60"/>
      <c r="L13" s="64"/>
      <c r="M13" s="63"/>
      <c r="N13" s="60"/>
      <c r="O13" s="64">
        <v>6</v>
      </c>
      <c r="P13" s="63"/>
      <c r="Q13" s="60"/>
      <c r="R13" s="64"/>
      <c r="S13" s="61">
        <v>2</v>
      </c>
    </row>
    <row r="14" spans="1:19" s="54" customFormat="1" ht="12.75">
      <c r="A14" s="54">
        <v>9</v>
      </c>
      <c r="B14" s="54" t="s">
        <v>6</v>
      </c>
      <c r="C14" s="54">
        <v>1</v>
      </c>
      <c r="D14" s="55">
        <v>2</v>
      </c>
      <c r="E14" s="65">
        <v>10</v>
      </c>
      <c r="F14" s="55">
        <v>1</v>
      </c>
      <c r="G14" s="57"/>
      <c r="H14" s="58"/>
      <c r="I14" s="59"/>
      <c r="J14" s="57">
        <v>2</v>
      </c>
      <c r="K14" s="58"/>
      <c r="L14" s="59"/>
      <c r="M14" s="57"/>
      <c r="N14" s="58"/>
      <c r="O14" s="59"/>
      <c r="P14" s="57"/>
      <c r="Q14" s="58"/>
      <c r="R14" s="59"/>
      <c r="S14" s="55"/>
    </row>
    <row r="15" spans="1:19" s="54" customFormat="1" ht="12.75">
      <c r="A15" s="54">
        <v>10</v>
      </c>
      <c r="B15" s="54" t="s">
        <v>4</v>
      </c>
      <c r="C15" s="54">
        <v>1</v>
      </c>
      <c r="D15" s="55">
        <v>2</v>
      </c>
      <c r="E15" s="65">
        <v>8</v>
      </c>
      <c r="F15" s="55">
        <v>1</v>
      </c>
      <c r="G15" s="57"/>
      <c r="H15" s="58"/>
      <c r="I15" s="59"/>
      <c r="J15" s="57"/>
      <c r="K15" s="58"/>
      <c r="L15" s="59"/>
      <c r="M15" s="57"/>
      <c r="N15" s="58">
        <v>2</v>
      </c>
      <c r="O15" s="59"/>
      <c r="P15" s="57"/>
      <c r="Q15" s="58"/>
      <c r="R15" s="59"/>
      <c r="S15" s="55"/>
    </row>
    <row r="16" spans="1:19" s="54" customFormat="1" ht="12.75">
      <c r="A16" s="54">
        <v>11</v>
      </c>
      <c r="B16" s="54" t="s">
        <v>6</v>
      </c>
      <c r="C16" s="54">
        <v>1</v>
      </c>
      <c r="D16" s="55">
        <v>1</v>
      </c>
      <c r="E16" s="65">
        <v>6.25</v>
      </c>
      <c r="F16" s="55">
        <v>1</v>
      </c>
      <c r="G16" s="57"/>
      <c r="H16" s="58"/>
      <c r="I16" s="59"/>
      <c r="J16" s="57">
        <v>1</v>
      </c>
      <c r="K16" s="58"/>
      <c r="L16" s="59"/>
      <c r="M16" s="57"/>
      <c r="N16" s="58"/>
      <c r="O16" s="59"/>
      <c r="P16" s="57"/>
      <c r="Q16" s="58"/>
      <c r="R16" s="59"/>
      <c r="S16" s="55"/>
    </row>
    <row r="17" spans="1:19" s="54" customFormat="1" ht="12.75">
      <c r="A17" s="54">
        <v>12</v>
      </c>
      <c r="B17" s="54" t="s">
        <v>4</v>
      </c>
      <c r="C17" s="54">
        <v>1</v>
      </c>
      <c r="D17" s="55">
        <v>1</v>
      </c>
      <c r="E17" s="65">
        <v>6.25</v>
      </c>
      <c r="F17" s="55">
        <v>1</v>
      </c>
      <c r="G17" s="57"/>
      <c r="H17" s="58"/>
      <c r="I17" s="59"/>
      <c r="J17" s="57"/>
      <c r="K17" s="58"/>
      <c r="L17" s="59"/>
      <c r="M17" s="57"/>
      <c r="N17" s="58">
        <v>1</v>
      </c>
      <c r="O17" s="59"/>
      <c r="P17" s="57"/>
      <c r="Q17" s="58"/>
      <c r="R17" s="59"/>
      <c r="S17" s="55"/>
    </row>
    <row r="18" spans="1:19" s="54" customFormat="1" ht="12.75">
      <c r="A18" s="54">
        <v>13</v>
      </c>
      <c r="B18" s="54" t="s">
        <v>11</v>
      </c>
      <c r="C18" s="54">
        <v>1</v>
      </c>
      <c r="D18" s="61">
        <v>1</v>
      </c>
      <c r="E18" s="62">
        <v>6.25</v>
      </c>
      <c r="F18" s="55">
        <v>2</v>
      </c>
      <c r="G18" s="57"/>
      <c r="H18" s="58"/>
      <c r="I18" s="59"/>
      <c r="J18" s="57"/>
      <c r="K18" s="58"/>
      <c r="L18" s="59"/>
      <c r="M18" s="57"/>
      <c r="N18" s="58">
        <v>1</v>
      </c>
      <c r="O18" s="59"/>
      <c r="P18" s="57"/>
      <c r="Q18" s="58"/>
      <c r="R18" s="59"/>
      <c r="S18" s="55"/>
    </row>
    <row r="19" spans="6:19" s="15" customFormat="1" ht="12.75">
      <c r="F19" s="41"/>
      <c r="G19" s="21"/>
      <c r="H19" s="22"/>
      <c r="I19" s="23"/>
      <c r="J19" s="21"/>
      <c r="K19" s="22"/>
      <c r="L19" s="23"/>
      <c r="M19" s="21"/>
      <c r="N19" s="22"/>
      <c r="O19" s="23"/>
      <c r="P19" s="21"/>
      <c r="Q19" s="22"/>
      <c r="R19" s="23"/>
      <c r="S19" s="41"/>
    </row>
    <row r="20" spans="2:19" ht="12.75">
      <c r="B20" s="2"/>
      <c r="C20" s="2"/>
      <c r="D20" s="2"/>
      <c r="E20" s="2" t="s">
        <v>5</v>
      </c>
      <c r="F20" s="42">
        <f aca="true" t="shared" si="0" ref="F20:S20">SUM(F4:F19)</f>
        <v>24</v>
      </c>
      <c r="G20" s="24">
        <f t="shared" si="0"/>
        <v>5</v>
      </c>
      <c r="H20" s="25">
        <f t="shared" si="0"/>
        <v>5</v>
      </c>
      <c r="I20" s="26">
        <f t="shared" si="0"/>
        <v>5</v>
      </c>
      <c r="J20" s="24">
        <f t="shared" si="0"/>
        <v>3</v>
      </c>
      <c r="K20" s="25">
        <f t="shared" si="0"/>
        <v>3</v>
      </c>
      <c r="L20" s="26">
        <f t="shared" si="0"/>
        <v>3</v>
      </c>
      <c r="M20" s="24">
        <f t="shared" si="0"/>
        <v>6</v>
      </c>
      <c r="N20" s="25">
        <f t="shared" si="0"/>
        <v>6</v>
      </c>
      <c r="O20" s="26">
        <f t="shared" si="0"/>
        <v>6</v>
      </c>
      <c r="P20" s="24">
        <f t="shared" si="0"/>
        <v>1</v>
      </c>
      <c r="Q20" s="25">
        <f t="shared" si="0"/>
        <v>1</v>
      </c>
      <c r="R20" s="26">
        <f t="shared" si="0"/>
        <v>1</v>
      </c>
      <c r="S20" s="42">
        <f t="shared" si="0"/>
        <v>8</v>
      </c>
    </row>
    <row r="21" spans="2:19" ht="12.75">
      <c r="B21" s="2"/>
      <c r="C21" s="2"/>
      <c r="D21" s="2"/>
      <c r="E21" s="2" t="s">
        <v>10</v>
      </c>
      <c r="F21" s="41"/>
      <c r="G21" s="27">
        <f>MAX(G20:I20)</f>
        <v>5</v>
      </c>
      <c r="H21" s="22"/>
      <c r="I21" s="23"/>
      <c r="J21" s="27">
        <f>MAX(J20:L20)</f>
        <v>3</v>
      </c>
      <c r="K21" s="22"/>
      <c r="L21" s="23"/>
      <c r="M21" s="27">
        <f>MAX(M20:O20)</f>
        <v>6</v>
      </c>
      <c r="N21" s="22"/>
      <c r="O21" s="23"/>
      <c r="P21" s="27">
        <f>MAX(P20:R20)</f>
        <v>1</v>
      </c>
      <c r="Q21" s="22"/>
      <c r="R21" s="23"/>
      <c r="S21" s="43">
        <f>ROUNDUP(S20/4,0)</f>
        <v>2</v>
      </c>
    </row>
    <row r="22" spans="2:19" ht="12.75">
      <c r="B22" s="2"/>
      <c r="C22" s="2"/>
      <c r="D22" s="2"/>
      <c r="E22" s="2" t="s">
        <v>8</v>
      </c>
      <c r="F22" s="44">
        <f>(G21+J21)*3</f>
        <v>24</v>
      </c>
      <c r="G22" s="28">
        <f>G21</f>
        <v>5</v>
      </c>
      <c r="H22" s="29">
        <f>G21</f>
        <v>5</v>
      </c>
      <c r="I22" s="30">
        <f>G21</f>
        <v>5</v>
      </c>
      <c r="J22" s="28">
        <f>J21</f>
        <v>3</v>
      </c>
      <c r="K22" s="29">
        <f>J21</f>
        <v>3</v>
      </c>
      <c r="L22" s="30">
        <f>J21</f>
        <v>3</v>
      </c>
      <c r="M22" s="28">
        <f>M21</f>
        <v>6</v>
      </c>
      <c r="N22" s="29">
        <f>M21</f>
        <v>6</v>
      </c>
      <c r="O22" s="30">
        <f>M21</f>
        <v>6</v>
      </c>
      <c r="P22" s="28">
        <f>P21</f>
        <v>1</v>
      </c>
      <c r="Q22" s="29">
        <f>P21</f>
        <v>1</v>
      </c>
      <c r="R22" s="30">
        <f>P21</f>
        <v>1</v>
      </c>
      <c r="S22" s="44">
        <f>S21*4</f>
        <v>8</v>
      </c>
    </row>
    <row r="23" spans="2:19" ht="12.75">
      <c r="B23" s="2"/>
      <c r="C23" s="2"/>
      <c r="D23" s="2"/>
      <c r="E23" s="2" t="s">
        <v>9</v>
      </c>
      <c r="F23" s="45">
        <f aca="true" t="shared" si="1" ref="F23:S23">F22-F20</f>
        <v>0</v>
      </c>
      <c r="G23" s="31">
        <f t="shared" si="1"/>
        <v>0</v>
      </c>
      <c r="H23" s="32">
        <f t="shared" si="1"/>
        <v>0</v>
      </c>
      <c r="I23" s="33">
        <f t="shared" si="1"/>
        <v>0</v>
      </c>
      <c r="J23" s="31">
        <f t="shared" si="1"/>
        <v>0</v>
      </c>
      <c r="K23" s="32">
        <f t="shared" si="1"/>
        <v>0</v>
      </c>
      <c r="L23" s="33">
        <f t="shared" si="1"/>
        <v>0</v>
      </c>
      <c r="M23" s="31">
        <f t="shared" si="1"/>
        <v>0</v>
      </c>
      <c r="N23" s="32">
        <f t="shared" si="1"/>
        <v>0</v>
      </c>
      <c r="O23" s="33">
        <f t="shared" si="1"/>
        <v>0</v>
      </c>
      <c r="P23" s="31">
        <f t="shared" si="1"/>
        <v>0</v>
      </c>
      <c r="Q23" s="32">
        <f t="shared" si="1"/>
        <v>0</v>
      </c>
      <c r="R23" s="33">
        <f t="shared" si="1"/>
        <v>0</v>
      </c>
      <c r="S23" s="45">
        <f t="shared" si="1"/>
        <v>0</v>
      </c>
    </row>
    <row r="24" spans="2:19" s="4" customFormat="1" ht="12.75">
      <c r="B24" s="5"/>
      <c r="C24" s="5"/>
      <c r="D24" s="5" t="s">
        <v>12</v>
      </c>
      <c r="E24" s="4" t="s">
        <v>14</v>
      </c>
      <c r="F24" s="48"/>
      <c r="G24" s="34">
        <v>9.2</v>
      </c>
      <c r="H24" s="35"/>
      <c r="I24" s="36"/>
      <c r="J24" s="34">
        <v>9.2</v>
      </c>
      <c r="K24" s="35"/>
      <c r="L24" s="36"/>
      <c r="M24" s="34">
        <v>8.6</v>
      </c>
      <c r="N24" s="35"/>
      <c r="O24" s="36"/>
      <c r="P24" s="34">
        <v>8.6</v>
      </c>
      <c r="Q24" s="35"/>
      <c r="R24" s="36"/>
      <c r="S24" s="46">
        <v>8.2</v>
      </c>
    </row>
    <row r="25" spans="1:19" s="4" customFormat="1" ht="12.75">
      <c r="A25" s="12"/>
      <c r="B25" s="13"/>
      <c r="C25" s="13"/>
      <c r="D25" s="13" t="s">
        <v>12</v>
      </c>
      <c r="E25" s="12" t="s">
        <v>15</v>
      </c>
      <c r="F25" s="49"/>
      <c r="G25" s="37">
        <f>G24*G21</f>
        <v>46</v>
      </c>
      <c r="H25" s="14"/>
      <c r="I25" s="38"/>
      <c r="J25" s="37">
        <f>J24*J21</f>
        <v>27.599999999999998</v>
      </c>
      <c r="K25" s="14"/>
      <c r="L25" s="38"/>
      <c r="M25" s="37">
        <f>M24*M21</f>
        <v>51.599999999999994</v>
      </c>
      <c r="N25" s="14"/>
      <c r="O25" s="38"/>
      <c r="P25" s="37">
        <f>P24*P21</f>
        <v>8.6</v>
      </c>
      <c r="Q25" s="14"/>
      <c r="R25" s="38"/>
      <c r="S25" s="47">
        <f>S24*S21</f>
        <v>16.4</v>
      </c>
    </row>
    <row r="26" spans="1:19" s="4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s="4" customFormat="1" ht="12.75">
      <c r="A27"/>
      <c r="B27"/>
      <c r="C27"/>
      <c r="F27" s="2" t="s">
        <v>10</v>
      </c>
      <c r="G27" s="7"/>
      <c r="H27" s="6">
        <f>SUM(G25:S25)</f>
        <v>150.2</v>
      </c>
      <c r="I27" t="s">
        <v>35</v>
      </c>
      <c r="J27" s="3">
        <f>SUM(F21:S21)</f>
        <v>17</v>
      </c>
      <c r="K27" t="s">
        <v>33</v>
      </c>
      <c r="L27"/>
      <c r="M27"/>
      <c r="N27"/>
      <c r="O27"/>
      <c r="P27"/>
      <c r="Q27"/>
      <c r="R27"/>
      <c r="S27"/>
    </row>
    <row r="28" spans="6:9" ht="12.75">
      <c r="F28" s="2" t="s">
        <v>16</v>
      </c>
      <c r="G28" s="8">
        <v>1</v>
      </c>
      <c r="H28" s="6">
        <f>G28*23.4</f>
        <v>23.4</v>
      </c>
      <c r="I28" t="s">
        <v>12</v>
      </c>
    </row>
    <row r="29" spans="6:9" ht="12.75">
      <c r="F29" s="2" t="s">
        <v>32</v>
      </c>
      <c r="G29" s="8">
        <v>1</v>
      </c>
      <c r="H29" s="6">
        <f>G29*11</f>
        <v>11</v>
      </c>
      <c r="I29" t="s">
        <v>12</v>
      </c>
    </row>
    <row r="30" spans="6:9" ht="12.75">
      <c r="F30" s="2" t="s">
        <v>17</v>
      </c>
      <c r="G30" s="8">
        <v>1</v>
      </c>
      <c r="H30" s="6">
        <f>G30*23.6</f>
        <v>23.6</v>
      </c>
      <c r="I30" t="s">
        <v>12</v>
      </c>
    </row>
    <row r="31" spans="6:9" ht="12.75">
      <c r="F31" s="2" t="s">
        <v>30</v>
      </c>
      <c r="G31" s="8">
        <v>1</v>
      </c>
      <c r="H31" s="6">
        <f>G31*12</f>
        <v>12</v>
      </c>
      <c r="I31" t="s">
        <v>12</v>
      </c>
    </row>
    <row r="32" spans="2:9" ht="12.75">
      <c r="B32" s="5"/>
      <c r="C32" s="5"/>
      <c r="F32" s="2" t="s">
        <v>5</v>
      </c>
      <c r="G32" s="1"/>
      <c r="H32" s="6">
        <f>SUM(H27:H31)</f>
        <v>220.2</v>
      </c>
      <c r="I32" t="s">
        <v>12</v>
      </c>
    </row>
    <row r="33" spans="3:10" ht="12.75">
      <c r="C33" s="5"/>
      <c r="F33" s="5" t="s">
        <v>34</v>
      </c>
      <c r="G33" s="1"/>
      <c r="H33" s="6">
        <f>ROUND(H32*(-J33)*20,0)/20</f>
        <v>-30.85</v>
      </c>
      <c r="I33" t="s">
        <v>36</v>
      </c>
      <c r="J33" s="17">
        <f>IF(H32&gt;200,14%,0%)</f>
        <v>0.14</v>
      </c>
    </row>
    <row r="34" spans="2:9" ht="12.75">
      <c r="B34" s="5"/>
      <c r="C34" s="5"/>
      <c r="F34" s="2" t="s">
        <v>18</v>
      </c>
      <c r="G34" s="1"/>
      <c r="H34" s="9">
        <f>ROUND(20*(H32+H33),0)/20</f>
        <v>189.35</v>
      </c>
      <c r="I34" t="s">
        <v>12</v>
      </c>
    </row>
  </sheetData>
  <mergeCells count="4">
    <mergeCell ref="G4:I4"/>
    <mergeCell ref="J4:L4"/>
    <mergeCell ref="M4:O4"/>
    <mergeCell ref="P4:R4"/>
  </mergeCells>
  <conditionalFormatting sqref="J33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CIMPACTSàrl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Verdebout</dc:creator>
  <cp:keywords/>
  <dc:description/>
  <cp:lastModifiedBy>Eric Verdebout</cp:lastModifiedBy>
  <dcterms:created xsi:type="dcterms:W3CDTF">2009-12-18T09:41:07Z</dcterms:created>
  <dcterms:modified xsi:type="dcterms:W3CDTF">2009-12-29T18:13:06Z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